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192" activeTab="1"/>
  </bookViews>
  <sheets>
    <sheet name="стр.1" sheetId="1" r:id="rId1"/>
    <sheet name="стр.2_9" sheetId="2" r:id="rId2"/>
    <sheet name="Б Колп" sheetId="3" r:id="rId3"/>
    <sheet name="Лист2" sheetId="4" r:id="rId4"/>
  </sheets>
  <definedNames>
    <definedName name="_xlnm.Print_Area" localSheetId="0">'стр.1'!$A$1:$DD$34</definedName>
    <definedName name="_xlnm.Print_Area" localSheetId="1">'стр.2_9'!$A$3:$DO$34</definedName>
  </definedNames>
  <calcPr fullCalcOnLoad="1"/>
</workbook>
</file>

<file path=xl/sharedStrings.xml><?xml version="1.0" encoding="utf-8"?>
<sst xmlns="http://schemas.openxmlformats.org/spreadsheetml/2006/main" count="156" uniqueCount="122">
  <si>
    <t>-</t>
  </si>
  <si>
    <t>Годовая</t>
  </si>
  <si>
    <t>Наименование отчитывающейся организации</t>
  </si>
  <si>
    <t>Почтовый адрес</t>
  </si>
  <si>
    <t>территориальному органу Росстата в субъекте Российской Федерации по установленному им адресу</t>
  </si>
  <si>
    <t>Форма № 1-МО</t>
  </si>
  <si>
    <t>Код</t>
  </si>
  <si>
    <t>отчитывающейся организации
по ОКПО</t>
  </si>
  <si>
    <t>0601022</t>
  </si>
  <si>
    <t>Единица измерения</t>
  </si>
  <si>
    <t>Наименование показателя</t>
  </si>
  <si>
    <t>единица</t>
  </si>
  <si>
    <t>12</t>
  </si>
  <si>
    <t>17</t>
  </si>
  <si>
    <t>км</t>
  </si>
  <si>
    <t>Число источников теплоснабжения</t>
  </si>
  <si>
    <t>из них мощностью до 3 Гкал/ч</t>
  </si>
  <si>
    <t>в том числе нуждающихся в замене</t>
  </si>
  <si>
    <t>Одиночное протяжение уличной водопроводной сети</t>
  </si>
  <si>
    <t>в том числе нуждающейся в замене</t>
  </si>
  <si>
    <t>Одиночное протяжение уличной канализационной сети</t>
  </si>
  <si>
    <t>(Ф.И.О.)</t>
  </si>
  <si>
    <t>(подпись)</t>
  </si>
  <si>
    <t>(должность)</t>
  </si>
  <si>
    <t xml:space="preserve"> год</t>
  </si>
  <si>
    <t>(дата составления документа)</t>
  </si>
  <si>
    <t>СВЕДЕНИЯ ОБ ОБЪЕКТАХ ИНФРАСТРУКТУРЫ</t>
  </si>
  <si>
    <t xml:space="preserve"> года</t>
  </si>
  <si>
    <t>органы местного самоуправления муниципальных образований, наделенные исполнительными полномочиями:</t>
  </si>
  <si>
    <t>Коммунальная сфера</t>
  </si>
  <si>
    <t>16</t>
  </si>
  <si>
    <t>Одиночное протяжение уличной газовой сети</t>
  </si>
  <si>
    <t>Количество негазифицированных населенных пунктов</t>
  </si>
  <si>
    <t>Общая площадь жилых помещений</t>
  </si>
  <si>
    <t>м</t>
  </si>
  <si>
    <t>Одиночное протяжение уличной водопроводной сети, которая заменена и отремонтирована за отчетный год</t>
  </si>
  <si>
    <t>ВОЗМОЖНО ПРЕДОСТАВЛЕНИЕ В ЭЛЕКТРОННОМ ВИДЕ</t>
  </si>
  <si>
    <t>ФЕДЕРАЛЬНОЕ СТАТИСТИЧЕСКОЕ НАБЛЮДЕНИЕ</t>
  </si>
  <si>
    <t>Приказ Росстата:</t>
  </si>
  <si>
    <t>Об утверждении формы</t>
  </si>
  <si>
    <t xml:space="preserve">от </t>
  </si>
  <si>
    <t>№</t>
  </si>
  <si>
    <t>О внесении изменений</t>
  </si>
  <si>
    <t>(при наличии)</t>
  </si>
  <si>
    <t>Код
формы
по ОКУД</t>
  </si>
  <si>
    <r>
      <t>тыс. м</t>
    </r>
    <r>
      <rPr>
        <vertAlign val="superscript"/>
        <sz val="10"/>
        <rFont val="Times New Roman"/>
        <family val="1"/>
      </rPr>
      <t>2</t>
    </r>
  </si>
  <si>
    <t>«</t>
  </si>
  <si>
    <t>»</t>
  </si>
  <si>
    <t>Предоставляют:</t>
  </si>
  <si>
    <t>Сроки 
предоставления</t>
  </si>
  <si>
    <t>№
строки</t>
  </si>
  <si>
    <t>Одиночное протяжение уличной канализационной сети, которая заменена и отремонтирована за отчетный год</t>
  </si>
  <si>
    <t>1 июня
после отчетной даты</t>
  </si>
  <si>
    <t>Протяженность тепловых и паровых сетей, которые были заменены и отремонтированы за отчетный год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</si>
  <si>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
Российской Федерации от 13.05.92 № 2761-1 "Об ответственности за нарушение порядка представления государственной статистической отчетности"</t>
  </si>
  <si>
    <t>от 20.09.2010 № 321</t>
  </si>
  <si>
    <t>Гатчинское ГП</t>
  </si>
  <si>
    <t>Коммунарское ГП</t>
  </si>
  <si>
    <t>Вырицое ГП</t>
  </si>
  <si>
    <t>Сиверское ГП</t>
  </si>
  <si>
    <t>Дружногорское ГП</t>
  </si>
  <si>
    <t>Таицкое ГП</t>
  </si>
  <si>
    <t>Б. Колпанское СП</t>
  </si>
  <si>
    <t>Веревское СП</t>
  </si>
  <si>
    <t>Войсковицкое СП</t>
  </si>
  <si>
    <t>Елизаветинское СП</t>
  </si>
  <si>
    <t>Кобринское СП</t>
  </si>
  <si>
    <t>Новосветское СП</t>
  </si>
  <si>
    <t>Пудомягское СП</t>
  </si>
  <si>
    <t>Пудостьское СП</t>
  </si>
  <si>
    <t>Рождественское СП</t>
  </si>
  <si>
    <t>Сусанинское СП</t>
  </si>
  <si>
    <t>Сяськелевское СП</t>
  </si>
  <si>
    <t>Протяженность тепловых и паровых сетей в двухтрубном исчислении</t>
  </si>
  <si>
    <t>по состоянию на 31 декабря 2010г.</t>
  </si>
  <si>
    <t>МУ "Служба координации и развития КХ и С"</t>
  </si>
  <si>
    <t xml:space="preserve">Гатчинского муниципального района </t>
  </si>
  <si>
    <t>г.Гатчина, ул. К.Маркса, дом №47</t>
  </si>
  <si>
    <t>16.1</t>
  </si>
  <si>
    <t>16.2</t>
  </si>
  <si>
    <t>Всего по ГМР:</t>
  </si>
  <si>
    <t>Наименование</t>
  </si>
  <si>
    <t>КСГР</t>
  </si>
  <si>
    <t>ДРСУ</t>
  </si>
  <si>
    <t xml:space="preserve">ККЗ </t>
  </si>
  <si>
    <t>Кащенко</t>
  </si>
  <si>
    <t>Итого</t>
  </si>
  <si>
    <t>ВС</t>
  </si>
  <si>
    <t xml:space="preserve">Протяжённость сетей </t>
  </si>
  <si>
    <t>Требует замены</t>
  </si>
  <si>
    <t>% износа</t>
  </si>
  <si>
    <t>ВО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</si>
  <si>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</si>
  <si>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Общая протяжённость улиц, проездов, набережных на конец года</t>
  </si>
  <si>
    <t>Общая протяжённость освещённых частей улиц, проездов, набережных на конец года</t>
  </si>
  <si>
    <t>номер контактного телефона)</t>
  </si>
  <si>
    <t>881371 27043</t>
  </si>
  <si>
    <t>E-mail:</t>
  </si>
  <si>
    <t>12 мая 2017г.</t>
  </si>
  <si>
    <t>nagilina522@mail.ru</t>
  </si>
  <si>
    <t>Начальник oтдела коммунального хозяйства МКУ "СК и Р КХ и С"       С.А.Кириченко</t>
  </si>
  <si>
    <t xml:space="preserve">Исп. Н.А.Жилина </t>
  </si>
  <si>
    <t>Итого по Гатчинскому району ( АО "КСГР", ЗАО "ГККЗ", АОЗТ "Нива",Б-ца им. "Кащенко")</t>
  </si>
  <si>
    <t>8.1</t>
  </si>
  <si>
    <t>Сведения ФГСН по форме №1-МО за 2017год (строки 8-17.3) по ГМР</t>
  </si>
  <si>
    <t>9</t>
  </si>
  <si>
    <t>13</t>
  </si>
  <si>
    <t>14</t>
  </si>
  <si>
    <t>14.1</t>
  </si>
  <si>
    <t>15</t>
  </si>
  <si>
    <t>15.1</t>
  </si>
  <si>
    <t>15.2</t>
  </si>
  <si>
    <t>ед.</t>
  </si>
  <si>
    <t>16.3</t>
  </si>
  <si>
    <t>Количество населённых пунктов, не имеющих водопроводов (отдельных водопроводных сетей)</t>
  </si>
  <si>
    <t>17.1</t>
  </si>
  <si>
    <t>17.2</t>
  </si>
  <si>
    <t>17.3</t>
  </si>
  <si>
    <r>
      <t>131,9</t>
    </r>
    <r>
      <rPr>
        <b/>
        <sz val="10"/>
        <rFont val="Calibri"/>
        <family val="2"/>
      </rPr>
      <t>*</t>
    </r>
  </si>
  <si>
    <r>
      <rPr>
        <sz val="9"/>
        <rFont val="Calibri"/>
        <family val="2"/>
      </rPr>
      <t>*</t>
    </r>
    <r>
      <rPr>
        <sz val="9"/>
        <rFont val="Times New Roman"/>
        <family val="1"/>
      </rPr>
      <t xml:space="preserve"> - протяженность дорог , находящихся в собственности Гатчинского муниципального района</t>
    </r>
  </si>
  <si>
    <t>Нет данных</t>
  </si>
  <si>
    <t>Нет даных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</si>
</sst>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Arial Cyr"/>
      <family val="0"/>
    </font>
    <font>
      <b/>
      <sz val="6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33" borderId="2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26" xfId="0" applyFont="1" applyFill="1" applyBorder="1" applyAlignment="1">
      <alignment vertical="top"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Border="1" applyAlignment="1">
      <alignment horizontal="center" vertical="top"/>
    </xf>
    <xf numFmtId="0" fontId="2" fillId="0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/>
    </xf>
    <xf numFmtId="172" fontId="8" fillId="0" borderId="31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27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vertical="center" textRotation="9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1" fontId="0" fillId="0" borderId="26" xfId="0" applyNumberFormat="1" applyBorder="1" applyAlignment="1">
      <alignment/>
    </xf>
    <xf numFmtId="172" fontId="0" fillId="0" borderId="26" xfId="0" applyNumberForma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1" fontId="10" fillId="0" borderId="26" xfId="0" applyNumberFormat="1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2" fillId="0" borderId="0" xfId="0" applyFont="1" applyFill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 vertical="top"/>
    </xf>
    <xf numFmtId="0" fontId="12" fillId="0" borderId="19" xfId="0" applyFont="1" applyFill="1" applyBorder="1" applyAlignment="1">
      <alignment vertical="top"/>
    </xf>
    <xf numFmtId="0" fontId="12" fillId="0" borderId="0" xfId="0" applyFont="1" applyAlignment="1">
      <alignment/>
    </xf>
    <xf numFmtId="49" fontId="12" fillId="0" borderId="2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42" applyFont="1" applyFill="1" applyAlignment="1" applyProtection="1">
      <alignment/>
      <protection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2" fontId="8" fillId="0" borderId="31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5" fillId="0" borderId="27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49" fontId="2" fillId="0" borderId="22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1" fontId="8" fillId="0" borderId="31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0" fontId="2" fillId="34" borderId="26" xfId="0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172" fontId="2" fillId="0" borderId="3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49" fontId="2" fillId="33" borderId="22" xfId="0" applyNumberFormat="1" applyFont="1" applyFill="1" applyBorder="1" applyAlignment="1">
      <alignment horizontal="left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indent="2"/>
    </xf>
    <xf numFmtId="0" fontId="2" fillId="0" borderId="33" xfId="0" applyFont="1" applyFill="1" applyBorder="1" applyAlignment="1">
      <alignment horizontal="left" indent="2"/>
    </xf>
    <xf numFmtId="49" fontId="2" fillId="0" borderId="17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172" fontId="2" fillId="0" borderId="31" xfId="0" applyNumberFormat="1" applyFont="1" applyFill="1" applyBorder="1" applyAlignment="1">
      <alignment horizontal="center"/>
    </xf>
    <xf numFmtId="172" fontId="2" fillId="0" borderId="32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17" fillId="0" borderId="19" xfId="0" applyNumberFormat="1" applyFont="1" applyBorder="1" applyAlignment="1">
      <alignment horizontal="left" vertical="top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gilina522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SheetLayoutView="100" zoomScalePageLayoutView="0" workbookViewId="0" topLeftCell="A8">
      <selection activeCell="BY33" sqref="BY33:DB33"/>
    </sheetView>
  </sheetViews>
  <sheetFormatPr defaultColWidth="0.875" defaultRowHeight="12.75"/>
  <cols>
    <col min="1" max="16384" width="0.875" style="1" customWidth="1"/>
  </cols>
  <sheetData>
    <row r="1" spans="7:102" ht="19.5" customHeight="1" thickBot="1">
      <c r="G1" s="125" t="s">
        <v>37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7"/>
    </row>
    <row r="2" ht="13.5" thickBot="1"/>
    <row r="3" spans="1:108" ht="68.25" customHeight="1" thickBot="1">
      <c r="A3" s="2"/>
      <c r="B3" s="138" t="s">
        <v>54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3"/>
    </row>
    <row r="4" ht="13.5" thickBot="1"/>
    <row r="5" spans="7:102" ht="15" customHeight="1" thickBot="1">
      <c r="G5" s="128" t="s">
        <v>36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30"/>
    </row>
    <row r="6" ht="33" customHeight="1" thickBot="1"/>
    <row r="7" spans="16:93" ht="13.5" customHeight="1">
      <c r="P7" s="131" t="s">
        <v>26</v>
      </c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3"/>
    </row>
    <row r="8" spans="16:93" ht="13.5" customHeight="1">
      <c r="P8" s="135" t="s">
        <v>76</v>
      </c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7"/>
    </row>
    <row r="9" spans="16:93" ht="12.75" customHeight="1"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9"/>
      <c r="BG9" s="29"/>
      <c r="BH9" s="26"/>
      <c r="BI9" s="26"/>
      <c r="BJ9" s="26"/>
      <c r="BK9" s="26"/>
      <c r="BL9" s="28" t="s">
        <v>74</v>
      </c>
      <c r="BM9" s="183"/>
      <c r="BN9" s="183"/>
      <c r="BO9" s="183"/>
      <c r="BP9" s="26" t="s">
        <v>27</v>
      </c>
      <c r="BQ9" s="29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7"/>
    </row>
    <row r="10" spans="16:93" ht="4.5" customHeight="1" thickBot="1"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7"/>
    </row>
    <row r="11" ht="35.25" customHeight="1" thickBot="1"/>
    <row r="12" spans="1:108" ht="21.75" customHeight="1" thickBot="1">
      <c r="A12" s="184" t="s">
        <v>48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193" t="s">
        <v>49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6"/>
      <c r="CF12" s="190" t="s">
        <v>5</v>
      </c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2"/>
    </row>
    <row r="13" spans="1:108" ht="5.25" customHeight="1" thickBot="1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187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9"/>
      <c r="CE13" s="37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</row>
    <row r="14" spans="1:108" ht="12.75" customHeight="1">
      <c r="A14" s="9"/>
      <c r="B14" s="139" t="s">
        <v>28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40"/>
      <c r="BG14" s="155" t="s">
        <v>52</v>
      </c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7"/>
      <c r="CF14" s="124" t="s">
        <v>38</v>
      </c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</row>
    <row r="15" spans="1:108" ht="13.5" customHeight="1">
      <c r="A15" s="1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2"/>
      <c r="BG15" s="158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60"/>
      <c r="CF15" s="124" t="s">
        <v>39</v>
      </c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</row>
    <row r="16" spans="1:108" ht="13.5" customHeight="1">
      <c r="A16" s="10"/>
      <c r="B16" s="121" t="s">
        <v>0</v>
      </c>
      <c r="C16" s="121"/>
      <c r="D16" s="121"/>
      <c r="E16" s="121"/>
      <c r="F16" s="122" t="s">
        <v>4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3"/>
      <c r="BG16" s="158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60"/>
      <c r="CF16" s="124" t="s">
        <v>55</v>
      </c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</row>
    <row r="17" spans="1:108" ht="13.5" customHeight="1">
      <c r="A17" s="10"/>
      <c r="B17" s="121"/>
      <c r="C17" s="121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3"/>
      <c r="BG17" s="158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60"/>
      <c r="CF17" s="124" t="s">
        <v>42</v>
      </c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</row>
    <row r="18" spans="1:108" ht="12.75">
      <c r="A18" s="10"/>
      <c r="B18" s="32"/>
      <c r="C18" s="32"/>
      <c r="D18" s="32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4"/>
      <c r="BG18" s="158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60"/>
      <c r="CF18" s="124" t="s">
        <v>43</v>
      </c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</row>
    <row r="19" spans="1:107" ht="12.75">
      <c r="A19" s="10"/>
      <c r="B19" s="32"/>
      <c r="C19" s="32"/>
      <c r="D19" s="32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4"/>
      <c r="BG19" s="158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60"/>
      <c r="CG19" s="154" t="s">
        <v>40</v>
      </c>
      <c r="CH19" s="154"/>
      <c r="CI19" s="15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24" t="s">
        <v>41</v>
      </c>
      <c r="CV19" s="124"/>
      <c r="CW19" s="124"/>
      <c r="CX19" s="124"/>
      <c r="CY19" s="134"/>
      <c r="CZ19" s="134"/>
      <c r="DA19" s="134"/>
      <c r="DB19" s="134"/>
      <c r="DC19" s="134"/>
    </row>
    <row r="20" spans="1:107" ht="12.75">
      <c r="A20" s="10"/>
      <c r="B20" s="32"/>
      <c r="C20" s="32"/>
      <c r="D20" s="32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4"/>
      <c r="BG20" s="158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60"/>
      <c r="CG20" s="154" t="s">
        <v>40</v>
      </c>
      <c r="CH20" s="154"/>
      <c r="CI20" s="154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24" t="s">
        <v>41</v>
      </c>
      <c r="CV20" s="124"/>
      <c r="CW20" s="124"/>
      <c r="CX20" s="124"/>
      <c r="CY20" s="153"/>
      <c r="CZ20" s="153"/>
      <c r="DA20" s="153"/>
      <c r="DB20" s="153"/>
      <c r="DC20" s="153"/>
    </row>
    <row r="21" spans="1:108" ht="6" customHeight="1" thickBot="1">
      <c r="A21" s="10"/>
      <c r="B21" s="32"/>
      <c r="C21" s="32"/>
      <c r="D21" s="32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4"/>
      <c r="BG21" s="158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6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</row>
    <row r="22" spans="1:108" ht="13.5" customHeight="1">
      <c r="A22" s="1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40"/>
      <c r="BG22" s="161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3"/>
      <c r="CF22" s="169" t="s">
        <v>1</v>
      </c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1"/>
    </row>
    <row r="23" spans="1:108" ht="3" customHeight="1" thickBot="1">
      <c r="A23" s="8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F23" s="172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4"/>
    </row>
    <row r="24" ht="44.25" customHeight="1"/>
    <row r="25" spans="1:106" ht="13.5" customHeight="1">
      <c r="A25" s="12"/>
      <c r="B25" s="13" t="s">
        <v>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  <c r="AI25" s="1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 t="s">
        <v>75</v>
      </c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5"/>
      <c r="DB25" s="17"/>
    </row>
    <row r="26" spans="1:106" ht="12" customHeight="1">
      <c r="A26" s="10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8"/>
      <c r="DB26" s="19"/>
    </row>
    <row r="27" spans="1:106" ht="3.75" customHeight="1">
      <c r="A27" s="1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1"/>
    </row>
    <row r="28" spans="1:106" ht="13.5" customHeight="1">
      <c r="A28" s="12"/>
      <c r="B28" s="13" t="s">
        <v>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2"/>
      <c r="N28" s="22"/>
      <c r="O28" s="22"/>
      <c r="P28" s="22"/>
      <c r="Q28" s="22"/>
      <c r="R28" s="22"/>
      <c r="S28" s="23"/>
      <c r="T28" s="23"/>
      <c r="U28" s="23"/>
      <c r="V28" s="23" t="s">
        <v>77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15"/>
      <c r="DB28" s="17"/>
    </row>
    <row r="29" spans="1:106" ht="12" customHeight="1">
      <c r="A29" s="10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8"/>
      <c r="DB29" s="19"/>
    </row>
    <row r="30" spans="1:106" ht="3.75" customHeight="1" thickBot="1">
      <c r="A30" s="1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24"/>
    </row>
    <row r="31" spans="1:106" ht="18.75" customHeight="1" thickBot="1">
      <c r="A31" s="143" t="s">
        <v>44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65" t="s">
        <v>6</v>
      </c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7"/>
    </row>
    <row r="32" spans="1:106" ht="27" customHeight="1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80" t="s">
        <v>7</v>
      </c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2"/>
      <c r="AU32" s="180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2"/>
      <c r="BY32" s="180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2"/>
    </row>
    <row r="33" spans="1:106" s="35" customFormat="1" ht="14.25" customHeight="1" thickBot="1">
      <c r="A33" s="147">
        <v>1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9"/>
      <c r="P33" s="147">
        <v>2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9"/>
      <c r="AU33" s="150">
        <v>3</v>
      </c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2"/>
      <c r="BY33" s="147">
        <v>4</v>
      </c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9"/>
    </row>
    <row r="34" spans="1:106" s="35" customFormat="1" ht="14.25" customHeight="1" thickBot="1">
      <c r="A34" s="175" t="s">
        <v>8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7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9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</row>
  </sheetData>
  <sheetProtection/>
  <mergeCells count="42">
    <mergeCell ref="BM9:BO9"/>
    <mergeCell ref="AU32:BX32"/>
    <mergeCell ref="BY32:DB32"/>
    <mergeCell ref="A12:BF13"/>
    <mergeCell ref="CF12:DD12"/>
    <mergeCell ref="BG12:CB13"/>
    <mergeCell ref="CF16:DD16"/>
    <mergeCell ref="CF18:DD18"/>
    <mergeCell ref="CF14:DD14"/>
    <mergeCell ref="CU19:CX19"/>
    <mergeCell ref="A34:O34"/>
    <mergeCell ref="P34:AT34"/>
    <mergeCell ref="AU34:BX34"/>
    <mergeCell ref="BY34:DB34"/>
    <mergeCell ref="P33:AT33"/>
    <mergeCell ref="P32:AT32"/>
    <mergeCell ref="B29:CZ29"/>
    <mergeCell ref="P31:DB31"/>
    <mergeCell ref="B26:CZ26"/>
    <mergeCell ref="CF22:DD23"/>
    <mergeCell ref="CG19:CI19"/>
    <mergeCell ref="CJ20:CT20"/>
    <mergeCell ref="B3:DC3"/>
    <mergeCell ref="B14:BF15"/>
    <mergeCell ref="A31:O32"/>
    <mergeCell ref="BY33:DB33"/>
    <mergeCell ref="AU33:BX33"/>
    <mergeCell ref="A33:O33"/>
    <mergeCell ref="CY20:DC20"/>
    <mergeCell ref="CG20:CI20"/>
    <mergeCell ref="BG14:CB22"/>
    <mergeCell ref="CY19:DC19"/>
    <mergeCell ref="B16:E17"/>
    <mergeCell ref="F16:BF17"/>
    <mergeCell ref="CU20:CX20"/>
    <mergeCell ref="CF17:DD17"/>
    <mergeCell ref="G1:CX1"/>
    <mergeCell ref="G5:CX5"/>
    <mergeCell ref="P7:CO7"/>
    <mergeCell ref="CJ19:CT19"/>
    <mergeCell ref="CF15:DD15"/>
    <mergeCell ref="P8:CO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X45"/>
  <sheetViews>
    <sheetView tabSelected="1" view="pageBreakPreview" zoomScale="75" zoomScaleNormal="75" zoomScaleSheetLayoutView="75" zoomScalePageLayoutView="0" workbookViewId="0" topLeftCell="A2">
      <pane xSplit="84" ySplit="4" topLeftCell="CG6" activePane="bottomRight" state="frozen"/>
      <selection pane="topLeft" activeCell="A2" sqref="A2"/>
      <selection pane="topRight" activeCell="CG2" sqref="CG2"/>
      <selection pane="bottomLeft" activeCell="A5" sqref="A5"/>
      <selection pane="bottomRight" activeCell="DF8" sqref="DF8"/>
    </sheetView>
  </sheetViews>
  <sheetFormatPr defaultColWidth="0.875" defaultRowHeight="12.75"/>
  <cols>
    <col min="1" max="7" width="0.875" style="1" customWidth="1"/>
    <col min="8" max="12" width="0.875" style="1" hidden="1" customWidth="1"/>
    <col min="13" max="51" width="0.875" style="1" customWidth="1"/>
    <col min="52" max="52" width="1.4921875" style="1" customWidth="1"/>
    <col min="53" max="53" width="1.00390625" style="1" customWidth="1"/>
    <col min="54" max="64" width="0.875" style="1" hidden="1" customWidth="1"/>
    <col min="65" max="65" width="1.00390625" style="1" hidden="1" customWidth="1"/>
    <col min="66" max="68" width="0.875" style="1" hidden="1" customWidth="1"/>
    <col min="69" max="77" width="0.875" style="1" customWidth="1"/>
    <col min="78" max="78" width="0.37109375" style="1" customWidth="1"/>
    <col min="79" max="79" width="0.875" style="1" hidden="1" customWidth="1"/>
    <col min="80" max="80" width="0.6171875" style="1" hidden="1" customWidth="1"/>
    <col min="81" max="84" width="0.875" style="1" hidden="1" customWidth="1"/>
    <col min="85" max="90" width="0.875" style="1" customWidth="1"/>
    <col min="91" max="91" width="2.375" style="1" customWidth="1"/>
    <col min="92" max="92" width="0.875" style="1" hidden="1" customWidth="1"/>
    <col min="93" max="93" width="3.50390625" style="1" hidden="1" customWidth="1"/>
    <col min="94" max="96" width="0.875" style="1" hidden="1" customWidth="1"/>
    <col min="97" max="97" width="0.12890625" style="1" hidden="1" customWidth="1"/>
    <col min="98" max="100" width="0.875" style="1" hidden="1" customWidth="1"/>
    <col min="101" max="101" width="4.50390625" style="1" hidden="1" customWidth="1"/>
    <col min="102" max="102" width="7.625" style="1" customWidth="1"/>
    <col min="103" max="103" width="6.125" style="1" customWidth="1"/>
    <col min="104" max="104" width="7.50390625" style="1" customWidth="1"/>
    <col min="105" max="105" width="6.125" style="1" customWidth="1"/>
    <col min="106" max="106" width="7.125" style="1" customWidth="1"/>
    <col min="107" max="107" width="7.375" style="1" customWidth="1"/>
    <col min="108" max="108" width="7.00390625" style="1" customWidth="1"/>
    <col min="109" max="109" width="6.375" style="1" customWidth="1"/>
    <col min="110" max="110" width="7.125" style="1" customWidth="1"/>
    <col min="111" max="111" width="6.375" style="1" customWidth="1"/>
    <col min="112" max="112" width="6.625" style="1" customWidth="1"/>
    <col min="113" max="114" width="6.125" style="1" customWidth="1"/>
    <col min="115" max="115" width="6.625" style="1" customWidth="1"/>
    <col min="116" max="116" width="6.50390625" style="1" customWidth="1"/>
    <col min="117" max="117" width="6.875" style="1" customWidth="1"/>
    <col min="118" max="118" width="9.00390625" style="1" customWidth="1"/>
    <col min="119" max="119" width="8.125" style="1" customWidth="1"/>
    <col min="120" max="16384" width="0.875" style="1" customWidth="1"/>
  </cols>
  <sheetData>
    <row r="3" spans="1:118" ht="23.25" customHeight="1" thickBot="1">
      <c r="A3" s="234" t="s">
        <v>104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</row>
    <row r="4" spans="1:128" s="43" customFormat="1" ht="77.25" customHeight="1">
      <c r="A4" s="251" t="s">
        <v>50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255" t="s">
        <v>10</v>
      </c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7"/>
      <c r="BQ4" s="251" t="s">
        <v>9</v>
      </c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3"/>
      <c r="CG4" s="244" t="s">
        <v>56</v>
      </c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6"/>
      <c r="CV4" s="50"/>
      <c r="CW4" s="51"/>
      <c r="CX4" s="51" t="s">
        <v>57</v>
      </c>
      <c r="CY4" s="49" t="s">
        <v>58</v>
      </c>
      <c r="CZ4" s="59" t="s">
        <v>59</v>
      </c>
      <c r="DA4" s="59" t="s">
        <v>60</v>
      </c>
      <c r="DB4" s="59" t="s">
        <v>61</v>
      </c>
      <c r="DC4" s="59" t="s">
        <v>62</v>
      </c>
      <c r="DD4" s="59" t="s">
        <v>63</v>
      </c>
      <c r="DE4" s="59" t="s">
        <v>64</v>
      </c>
      <c r="DF4" s="59" t="s">
        <v>65</v>
      </c>
      <c r="DG4" s="59" t="s">
        <v>66</v>
      </c>
      <c r="DH4" s="59" t="s">
        <v>67</v>
      </c>
      <c r="DI4" s="59" t="s">
        <v>68</v>
      </c>
      <c r="DJ4" s="59" t="s">
        <v>69</v>
      </c>
      <c r="DK4" s="59" t="s">
        <v>70</v>
      </c>
      <c r="DL4" s="59" t="s">
        <v>71</v>
      </c>
      <c r="DM4" s="59" t="s">
        <v>72</v>
      </c>
      <c r="DN4" s="99" t="s">
        <v>102</v>
      </c>
      <c r="DO4" s="60" t="s">
        <v>80</v>
      </c>
      <c r="DP4" s="61"/>
      <c r="DQ4" s="61"/>
      <c r="DR4" s="61"/>
      <c r="DS4" s="61"/>
      <c r="DT4" s="61"/>
      <c r="DU4" s="61"/>
      <c r="DV4" s="61"/>
      <c r="DW4" s="61"/>
      <c r="DX4" s="61"/>
    </row>
    <row r="5" spans="1:128" s="35" customFormat="1" ht="13.5" customHeight="1">
      <c r="A5" s="241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3"/>
      <c r="M5" s="241">
        <v>2</v>
      </c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3"/>
      <c r="BQ5" s="241">
        <v>3</v>
      </c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3"/>
      <c r="CG5" s="241">
        <v>4</v>
      </c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3"/>
      <c r="CX5" s="47">
        <v>5</v>
      </c>
      <c r="CY5" s="44">
        <v>6</v>
      </c>
      <c r="CZ5" s="44">
        <v>7</v>
      </c>
      <c r="DA5" s="44">
        <v>8</v>
      </c>
      <c r="DB5" s="44">
        <v>9</v>
      </c>
      <c r="DC5" s="44">
        <v>10</v>
      </c>
      <c r="DD5" s="44">
        <v>11</v>
      </c>
      <c r="DE5" s="44">
        <v>12</v>
      </c>
      <c r="DF5" s="44">
        <v>13</v>
      </c>
      <c r="DG5" s="44">
        <v>14</v>
      </c>
      <c r="DH5" s="44">
        <v>15</v>
      </c>
      <c r="DI5" s="44">
        <v>16</v>
      </c>
      <c r="DJ5" s="44">
        <v>17</v>
      </c>
      <c r="DK5" s="44">
        <v>18</v>
      </c>
      <c r="DL5" s="44">
        <v>19</v>
      </c>
      <c r="DM5" s="44">
        <v>20</v>
      </c>
      <c r="DN5" s="53">
        <v>21</v>
      </c>
      <c r="DO5" s="44"/>
      <c r="DP5" s="62"/>
      <c r="DQ5" s="62"/>
      <c r="DR5" s="62"/>
      <c r="DS5" s="63"/>
      <c r="DT5" s="63"/>
      <c r="DU5" s="63"/>
      <c r="DV5" s="63"/>
      <c r="DW5" s="63"/>
      <c r="DX5" s="63"/>
    </row>
    <row r="6" spans="1:128" ht="16.5" customHeight="1">
      <c r="A6" s="261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3"/>
      <c r="M6" s="12"/>
      <c r="N6" s="227" t="s">
        <v>29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8"/>
      <c r="BQ6" s="204" t="s">
        <v>14</v>
      </c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54"/>
      <c r="CG6" s="235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7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4"/>
      <c r="DO6" s="45">
        <f>DN6+CG6+CX6</f>
        <v>0</v>
      </c>
      <c r="DP6" s="37"/>
      <c r="DQ6" s="37"/>
      <c r="DR6" s="37"/>
      <c r="DS6" s="37"/>
      <c r="DT6" s="37"/>
      <c r="DU6" s="37"/>
      <c r="DV6" s="37"/>
      <c r="DW6" s="37"/>
      <c r="DX6" s="37"/>
    </row>
    <row r="7" spans="1:128" ht="35.25" customHeight="1">
      <c r="A7" s="259">
        <v>8</v>
      </c>
      <c r="B7" s="259"/>
      <c r="C7" s="259"/>
      <c r="D7" s="259"/>
      <c r="E7" s="259"/>
      <c r="F7" s="259"/>
      <c r="G7" s="259"/>
      <c r="H7" s="78"/>
      <c r="I7" s="78"/>
      <c r="J7" s="78"/>
      <c r="K7" s="78"/>
      <c r="L7" s="78"/>
      <c r="M7" s="201" t="s">
        <v>93</v>
      </c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3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6"/>
      <c r="BQ7" s="204" t="s">
        <v>14</v>
      </c>
      <c r="BR7" s="205"/>
      <c r="BS7" s="205"/>
      <c r="BT7" s="205"/>
      <c r="BU7" s="205"/>
      <c r="BV7" s="205"/>
      <c r="BW7" s="205"/>
      <c r="BX7" s="205"/>
      <c r="BY7" s="205"/>
      <c r="BZ7" s="93"/>
      <c r="CA7" s="93"/>
      <c r="CB7" s="93"/>
      <c r="CC7" s="93"/>
      <c r="CD7" s="93"/>
      <c r="CE7" s="93"/>
      <c r="CF7" s="94"/>
      <c r="CG7" s="194">
        <v>155.6</v>
      </c>
      <c r="CH7" s="195"/>
      <c r="CI7" s="195"/>
      <c r="CJ7" s="195"/>
      <c r="CK7" s="195"/>
      <c r="CL7" s="195"/>
      <c r="CM7" s="195"/>
      <c r="CN7" s="70"/>
      <c r="CO7" s="70"/>
      <c r="CP7" s="70"/>
      <c r="CQ7" s="70"/>
      <c r="CR7" s="70"/>
      <c r="CS7" s="70"/>
      <c r="CT7" s="70"/>
      <c r="CU7" s="70"/>
      <c r="CV7" s="70"/>
      <c r="CW7" s="71"/>
      <c r="CX7" s="52">
        <v>51.9</v>
      </c>
      <c r="CY7" s="52">
        <v>253.6</v>
      </c>
      <c r="CZ7" s="52">
        <v>116.8</v>
      </c>
      <c r="DA7" s="52">
        <v>29.3</v>
      </c>
      <c r="DB7" s="52">
        <v>40.2</v>
      </c>
      <c r="DC7" s="52">
        <v>28.5</v>
      </c>
      <c r="DD7" s="52">
        <v>63.8</v>
      </c>
      <c r="DE7" s="52">
        <v>23.5</v>
      </c>
      <c r="DF7" s="52">
        <v>63</v>
      </c>
      <c r="DG7" s="52">
        <v>78.2</v>
      </c>
      <c r="DH7" s="52">
        <v>31.1</v>
      </c>
      <c r="DI7" s="52">
        <v>37.9</v>
      </c>
      <c r="DJ7" s="52">
        <v>52.4</v>
      </c>
      <c r="DK7" s="52">
        <v>54.8</v>
      </c>
      <c r="DL7" s="52">
        <v>68</v>
      </c>
      <c r="DM7" s="52">
        <v>59.7</v>
      </c>
      <c r="DN7" s="95" t="s">
        <v>118</v>
      </c>
      <c r="DO7" s="96">
        <f>SUM(CG7:DN7)</f>
        <v>1208.3</v>
      </c>
      <c r="DP7" s="37"/>
      <c r="DQ7" s="37"/>
      <c r="DR7" s="37"/>
      <c r="DS7" s="37"/>
      <c r="DT7" s="37"/>
      <c r="DU7" s="37"/>
      <c r="DV7" s="37"/>
      <c r="DW7" s="37"/>
      <c r="DX7" s="37"/>
    </row>
    <row r="8" spans="1:128" ht="36" customHeight="1">
      <c r="A8" s="260" t="s">
        <v>103</v>
      </c>
      <c r="B8" s="260"/>
      <c r="C8" s="260"/>
      <c r="D8" s="260"/>
      <c r="E8" s="260"/>
      <c r="F8" s="260"/>
      <c r="G8" s="260"/>
      <c r="H8" s="78"/>
      <c r="I8" s="78"/>
      <c r="J8" s="78"/>
      <c r="K8" s="78"/>
      <c r="L8" s="78"/>
      <c r="M8" s="201" t="s">
        <v>94</v>
      </c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3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6"/>
      <c r="BQ8" s="204" t="s">
        <v>14</v>
      </c>
      <c r="BR8" s="205"/>
      <c r="BS8" s="205"/>
      <c r="BT8" s="205"/>
      <c r="BU8" s="205"/>
      <c r="BV8" s="205"/>
      <c r="BW8" s="205"/>
      <c r="BX8" s="205"/>
      <c r="BY8" s="205"/>
      <c r="BZ8" s="93"/>
      <c r="CA8" s="93"/>
      <c r="CB8" s="93"/>
      <c r="CC8" s="93"/>
      <c r="CD8" s="93"/>
      <c r="CE8" s="93"/>
      <c r="CF8" s="94"/>
      <c r="CG8" s="249">
        <v>228.8</v>
      </c>
      <c r="CH8" s="250"/>
      <c r="CI8" s="250"/>
      <c r="CJ8" s="250"/>
      <c r="CK8" s="250"/>
      <c r="CL8" s="250"/>
      <c r="CM8" s="250"/>
      <c r="CN8" s="111"/>
      <c r="CO8" s="111"/>
      <c r="CP8" s="111"/>
      <c r="CQ8" s="111"/>
      <c r="CR8" s="111"/>
      <c r="CS8" s="111"/>
      <c r="CT8" s="111"/>
      <c r="CU8" s="111"/>
      <c r="CV8" s="111"/>
      <c r="CW8" s="112"/>
      <c r="CX8" s="113">
        <v>47</v>
      </c>
      <c r="CY8" s="113">
        <v>245</v>
      </c>
      <c r="CZ8" s="113">
        <v>146.1</v>
      </c>
      <c r="DA8" s="113">
        <v>27</v>
      </c>
      <c r="DB8" s="113">
        <v>40.2</v>
      </c>
      <c r="DC8" s="113">
        <v>27</v>
      </c>
      <c r="DD8" s="113">
        <v>35</v>
      </c>
      <c r="DE8" s="113">
        <v>13.6</v>
      </c>
      <c r="DF8" s="113">
        <v>55</v>
      </c>
      <c r="DG8" s="113">
        <v>78.2</v>
      </c>
      <c r="DH8" s="113">
        <v>22.9</v>
      </c>
      <c r="DI8" s="113">
        <v>75</v>
      </c>
      <c r="DJ8" s="113">
        <v>25</v>
      </c>
      <c r="DK8" s="113">
        <v>64.7</v>
      </c>
      <c r="DL8" s="113">
        <v>59</v>
      </c>
      <c r="DM8" s="113">
        <v>40.7</v>
      </c>
      <c r="DN8" s="95">
        <f aca="true" t="shared" si="0" ref="DN8:DN16">SUM(CY8:DM8)</f>
        <v>954.4000000000001</v>
      </c>
      <c r="DO8" s="96">
        <f aca="true" t="shared" si="1" ref="DO8:DO16">SUM(CG8:DM8)</f>
        <v>1230.2000000000003</v>
      </c>
      <c r="DP8" s="37"/>
      <c r="DQ8" s="37"/>
      <c r="DR8" s="37"/>
      <c r="DS8" s="37"/>
      <c r="DT8" s="37"/>
      <c r="DU8" s="37"/>
      <c r="DV8" s="37"/>
      <c r="DW8" s="37"/>
      <c r="DX8" s="37"/>
    </row>
    <row r="9" spans="1:128" s="42" customFormat="1" ht="21" customHeight="1">
      <c r="A9" s="219" t="s">
        <v>105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  <c r="M9" s="41"/>
      <c r="N9" s="168" t="s">
        <v>33</v>
      </c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258"/>
      <c r="BQ9" s="206" t="s">
        <v>45</v>
      </c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8"/>
      <c r="CG9" s="194">
        <v>2200.6</v>
      </c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6"/>
      <c r="CX9" s="64">
        <v>516.1</v>
      </c>
      <c r="CY9" s="46">
        <v>707.87</v>
      </c>
      <c r="CZ9" s="46">
        <v>630.01</v>
      </c>
      <c r="DA9" s="46">
        <v>175</v>
      </c>
      <c r="DB9" s="46">
        <v>193.3</v>
      </c>
      <c r="DC9" s="65">
        <v>233.2</v>
      </c>
      <c r="DD9" s="65">
        <v>158.43</v>
      </c>
      <c r="DE9" s="46">
        <v>133.5</v>
      </c>
      <c r="DF9" s="46">
        <v>118.86</v>
      </c>
      <c r="DG9" s="46">
        <v>282.45</v>
      </c>
      <c r="DH9" s="46">
        <v>191.4</v>
      </c>
      <c r="DI9" s="46">
        <v>164.39</v>
      </c>
      <c r="DJ9" s="46">
        <v>254.07</v>
      </c>
      <c r="DK9" s="46">
        <v>174.4</v>
      </c>
      <c r="DL9" s="46">
        <v>364.4</v>
      </c>
      <c r="DM9" s="46">
        <v>104.59</v>
      </c>
      <c r="DN9" s="95">
        <f t="shared" si="0"/>
        <v>3885.8700000000003</v>
      </c>
      <c r="DO9" s="96">
        <f t="shared" si="1"/>
        <v>6602.569999999999</v>
      </c>
      <c r="DP9" s="57"/>
      <c r="DQ9" s="57"/>
      <c r="DR9" s="57"/>
      <c r="DS9" s="57"/>
      <c r="DT9" s="57"/>
      <c r="DU9" s="57"/>
      <c r="DV9" s="57"/>
      <c r="DW9" s="57"/>
      <c r="DX9" s="57"/>
    </row>
    <row r="10" spans="1:128" s="42" customFormat="1" ht="24.75" customHeight="1">
      <c r="A10" s="219" t="s">
        <v>12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1"/>
      <c r="M10" s="41"/>
      <c r="N10" s="247" t="s">
        <v>31</v>
      </c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8"/>
      <c r="BQ10" s="206" t="s">
        <v>34</v>
      </c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8"/>
      <c r="CG10" s="238" t="s">
        <v>120</v>
      </c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40"/>
      <c r="CX10" s="48">
        <v>47095</v>
      </c>
      <c r="CY10" s="120" t="s">
        <v>121</v>
      </c>
      <c r="CZ10" s="120" t="s">
        <v>121</v>
      </c>
      <c r="DA10" s="46">
        <v>18236</v>
      </c>
      <c r="DB10" s="120" t="s">
        <v>121</v>
      </c>
      <c r="DC10" s="46">
        <v>54275</v>
      </c>
      <c r="DD10" s="120" t="s">
        <v>121</v>
      </c>
      <c r="DE10" s="46">
        <v>41800</v>
      </c>
      <c r="DF10" s="120" t="s">
        <v>121</v>
      </c>
      <c r="DG10" s="46">
        <v>22557</v>
      </c>
      <c r="DH10" s="46">
        <v>25040</v>
      </c>
      <c r="DI10" s="120" t="s">
        <v>121</v>
      </c>
      <c r="DJ10" s="46">
        <v>58300</v>
      </c>
      <c r="DK10" s="120" t="s">
        <v>121</v>
      </c>
      <c r="DL10" s="120" t="s">
        <v>121</v>
      </c>
      <c r="DM10" s="120" t="s">
        <v>121</v>
      </c>
      <c r="DN10" s="95">
        <f t="shared" si="0"/>
        <v>220208</v>
      </c>
      <c r="DO10" s="96">
        <f t="shared" si="1"/>
        <v>267303</v>
      </c>
      <c r="DP10" s="57"/>
      <c r="DQ10" s="57"/>
      <c r="DR10" s="57"/>
      <c r="DS10" s="57"/>
      <c r="DT10" s="57"/>
      <c r="DU10" s="57"/>
      <c r="DV10" s="57"/>
      <c r="DW10" s="57"/>
      <c r="DX10" s="57"/>
    </row>
    <row r="11" spans="1:128" s="42" customFormat="1" ht="24" customHeight="1">
      <c r="A11" s="219" t="s">
        <v>106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1"/>
      <c r="M11" s="41"/>
      <c r="N11" s="247" t="s">
        <v>32</v>
      </c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8"/>
      <c r="BQ11" s="206" t="s">
        <v>11</v>
      </c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8"/>
      <c r="CG11" s="194">
        <v>0</v>
      </c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6"/>
      <c r="CX11" s="48">
        <v>0</v>
      </c>
      <c r="CY11" s="46">
        <v>25</v>
      </c>
      <c r="CZ11" s="46">
        <v>1</v>
      </c>
      <c r="DA11" s="46">
        <v>10</v>
      </c>
      <c r="DB11" s="46">
        <v>2</v>
      </c>
      <c r="DC11" s="46">
        <v>11</v>
      </c>
      <c r="DD11" s="46">
        <v>17</v>
      </c>
      <c r="DE11" s="46">
        <v>1</v>
      </c>
      <c r="DF11" s="120" t="s">
        <v>121</v>
      </c>
      <c r="DG11" s="46">
        <v>11</v>
      </c>
      <c r="DH11" s="46">
        <v>3</v>
      </c>
      <c r="DI11" s="120" t="s">
        <v>121</v>
      </c>
      <c r="DJ11" s="46">
        <v>21</v>
      </c>
      <c r="DK11" s="120" t="s">
        <v>121</v>
      </c>
      <c r="DL11" s="120" t="s">
        <v>121</v>
      </c>
      <c r="DM11" s="120" t="s">
        <v>121</v>
      </c>
      <c r="DN11" s="95">
        <f t="shared" si="0"/>
        <v>102</v>
      </c>
      <c r="DO11" s="96">
        <f t="shared" si="1"/>
        <v>102</v>
      </c>
      <c r="DP11" s="57"/>
      <c r="DQ11" s="57"/>
      <c r="DR11" s="57"/>
      <c r="DS11" s="57"/>
      <c r="DT11" s="57"/>
      <c r="DU11" s="57"/>
      <c r="DV11" s="57"/>
      <c r="DW11" s="57"/>
      <c r="DX11" s="57"/>
    </row>
    <row r="12" spans="1:128" s="42" customFormat="1" ht="18" customHeight="1">
      <c r="A12" s="222" t="s">
        <v>107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223"/>
      <c r="M12" s="97"/>
      <c r="N12" s="232" t="s">
        <v>15</v>
      </c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3"/>
      <c r="BQ12" s="197" t="s">
        <v>11</v>
      </c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9"/>
      <c r="CG12" s="209">
        <v>10</v>
      </c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1"/>
      <c r="CX12" s="110">
        <v>2</v>
      </c>
      <c r="CY12" s="110">
        <v>9</v>
      </c>
      <c r="CZ12" s="110">
        <v>10</v>
      </c>
      <c r="DA12" s="110">
        <v>3</v>
      </c>
      <c r="DB12" s="110">
        <v>3</v>
      </c>
      <c r="DC12" s="110">
        <v>2</v>
      </c>
      <c r="DD12" s="110">
        <v>1</v>
      </c>
      <c r="DE12" s="110">
        <v>4</v>
      </c>
      <c r="DF12" s="110">
        <v>4</v>
      </c>
      <c r="DG12" s="110">
        <v>4</v>
      </c>
      <c r="DH12" s="110">
        <v>6</v>
      </c>
      <c r="DI12" s="110">
        <v>2</v>
      </c>
      <c r="DJ12" s="110">
        <v>6</v>
      </c>
      <c r="DK12" s="110">
        <v>3</v>
      </c>
      <c r="DL12" s="110">
        <v>5</v>
      </c>
      <c r="DM12" s="110">
        <v>2</v>
      </c>
      <c r="DN12" s="95">
        <f t="shared" si="0"/>
        <v>64</v>
      </c>
      <c r="DO12" s="96">
        <f t="shared" si="1"/>
        <v>76</v>
      </c>
      <c r="DP12" s="57"/>
      <c r="DQ12" s="57"/>
      <c r="DR12" s="57"/>
      <c r="DS12" s="57"/>
      <c r="DT12" s="57"/>
      <c r="DU12" s="57"/>
      <c r="DV12" s="57"/>
      <c r="DW12" s="57"/>
      <c r="DX12" s="57"/>
    </row>
    <row r="13" spans="1:128" s="42" customFormat="1" ht="13.5" customHeight="1">
      <c r="A13" s="222" t="s">
        <v>108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223"/>
      <c r="M13" s="97"/>
      <c r="N13" s="217" t="s">
        <v>16</v>
      </c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  <c r="BQ13" s="197" t="s">
        <v>11</v>
      </c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9"/>
      <c r="CG13" s="194">
        <v>1</v>
      </c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6"/>
      <c r="CX13" s="48">
        <v>1</v>
      </c>
      <c r="CY13" s="48">
        <v>6</v>
      </c>
      <c r="CZ13" s="48">
        <v>7</v>
      </c>
      <c r="DA13" s="48">
        <v>1</v>
      </c>
      <c r="DB13" s="48">
        <v>1</v>
      </c>
      <c r="DC13" s="48">
        <v>1</v>
      </c>
      <c r="DD13" s="48">
        <v>0</v>
      </c>
      <c r="DE13" s="48">
        <v>1</v>
      </c>
      <c r="DF13" s="48">
        <v>2</v>
      </c>
      <c r="DG13" s="48">
        <v>2</v>
      </c>
      <c r="DH13" s="48">
        <v>4</v>
      </c>
      <c r="DI13" s="48">
        <v>0</v>
      </c>
      <c r="DJ13" s="48">
        <v>2</v>
      </c>
      <c r="DK13" s="48">
        <v>1</v>
      </c>
      <c r="DL13" s="48">
        <v>2</v>
      </c>
      <c r="DM13" s="48">
        <v>1</v>
      </c>
      <c r="DN13" s="95">
        <f t="shared" si="0"/>
        <v>31</v>
      </c>
      <c r="DO13" s="96">
        <f t="shared" si="1"/>
        <v>33</v>
      </c>
      <c r="DP13" s="57"/>
      <c r="DQ13" s="57"/>
      <c r="DR13" s="57"/>
      <c r="DS13" s="57"/>
      <c r="DT13" s="57"/>
      <c r="DU13" s="57"/>
      <c r="DV13" s="57"/>
      <c r="DW13" s="57"/>
      <c r="DX13" s="57"/>
    </row>
    <row r="14" spans="1:128" ht="26.25" customHeight="1">
      <c r="A14" s="224" t="s">
        <v>109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6"/>
      <c r="M14" s="98"/>
      <c r="N14" s="215" t="s">
        <v>73</v>
      </c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6"/>
      <c r="BQ14" s="197" t="s">
        <v>34</v>
      </c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9"/>
      <c r="CG14" s="194">
        <v>79593.1</v>
      </c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6"/>
      <c r="CX14" s="48">
        <v>14497.7</v>
      </c>
      <c r="CY14" s="48">
        <v>11428.5</v>
      </c>
      <c r="CZ14" s="48">
        <v>32581</v>
      </c>
      <c r="DA14" s="48">
        <v>7821.5</v>
      </c>
      <c r="DB14" s="48">
        <v>3776</v>
      </c>
      <c r="DC14" s="48">
        <v>8156.5</v>
      </c>
      <c r="DD14" s="48">
        <v>5876.5</v>
      </c>
      <c r="DE14" s="48">
        <v>8671.8</v>
      </c>
      <c r="DF14" s="48">
        <v>8552</v>
      </c>
      <c r="DG14" s="48">
        <v>13134</v>
      </c>
      <c r="DH14" s="48">
        <v>10124.5</v>
      </c>
      <c r="DI14" s="48">
        <v>5237.5</v>
      </c>
      <c r="DJ14" s="48">
        <v>17814.75</v>
      </c>
      <c r="DK14" s="48">
        <v>4476</v>
      </c>
      <c r="DL14" s="48">
        <v>9553.9</v>
      </c>
      <c r="DM14" s="48">
        <v>10230.5</v>
      </c>
      <c r="DN14" s="95">
        <f t="shared" si="0"/>
        <v>157434.94999999998</v>
      </c>
      <c r="DO14" s="96">
        <f t="shared" si="1"/>
        <v>251525.74999999997</v>
      </c>
      <c r="DP14" s="37"/>
      <c r="DQ14" s="37"/>
      <c r="DR14" s="37"/>
      <c r="DS14" s="37"/>
      <c r="DT14" s="37"/>
      <c r="DU14" s="37"/>
      <c r="DV14" s="37"/>
      <c r="DW14" s="37"/>
      <c r="DX14" s="37"/>
    </row>
    <row r="15" spans="1:128" s="42" customFormat="1" ht="13.5" customHeight="1">
      <c r="A15" s="222" t="s">
        <v>110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223"/>
      <c r="M15" s="97"/>
      <c r="N15" s="217" t="s">
        <v>17</v>
      </c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  <c r="BQ15" s="197" t="s">
        <v>34</v>
      </c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9"/>
      <c r="CG15" s="209">
        <v>36363</v>
      </c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1"/>
      <c r="CX15" s="110">
        <v>14306.27</v>
      </c>
      <c r="CY15" s="110">
        <v>935</v>
      </c>
      <c r="CZ15" s="110">
        <v>2465</v>
      </c>
      <c r="DA15" s="110">
        <v>1420</v>
      </c>
      <c r="DB15" s="110">
        <v>1049</v>
      </c>
      <c r="DC15" s="110">
        <v>2255</v>
      </c>
      <c r="DD15" s="110">
        <v>2068</v>
      </c>
      <c r="DE15" s="110">
        <v>3274</v>
      </c>
      <c r="DF15" s="110">
        <v>4434</v>
      </c>
      <c r="DG15" s="110">
        <v>3435</v>
      </c>
      <c r="DH15" s="110">
        <v>3088</v>
      </c>
      <c r="DI15" s="110">
        <v>2534</v>
      </c>
      <c r="DJ15" s="110">
        <v>8154</v>
      </c>
      <c r="DK15" s="110">
        <v>1340</v>
      </c>
      <c r="DL15" s="110">
        <v>1665</v>
      </c>
      <c r="DM15" s="110">
        <v>3356</v>
      </c>
      <c r="DN15" s="95">
        <f t="shared" si="0"/>
        <v>41472</v>
      </c>
      <c r="DO15" s="96">
        <f t="shared" si="1"/>
        <v>92141.27</v>
      </c>
      <c r="DP15" s="57"/>
      <c r="DQ15" s="57"/>
      <c r="DR15" s="57"/>
      <c r="DS15" s="57"/>
      <c r="DT15" s="57"/>
      <c r="DU15" s="57"/>
      <c r="DV15" s="57"/>
      <c r="DW15" s="57"/>
      <c r="DX15" s="57"/>
    </row>
    <row r="16" spans="1:128" ht="36.75" customHeight="1">
      <c r="A16" s="224" t="s">
        <v>111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6"/>
      <c r="M16" s="98"/>
      <c r="N16" s="215" t="s">
        <v>53</v>
      </c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6"/>
      <c r="BQ16" s="197" t="s">
        <v>34</v>
      </c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9"/>
      <c r="CG16" s="209">
        <v>3083</v>
      </c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1"/>
      <c r="CX16" s="110">
        <v>588</v>
      </c>
      <c r="CY16" s="110">
        <v>144</v>
      </c>
      <c r="CZ16" s="110">
        <v>190</v>
      </c>
      <c r="DA16" s="110">
        <v>212</v>
      </c>
      <c r="DB16" s="110">
        <v>184</v>
      </c>
      <c r="DC16" s="110">
        <v>284</v>
      </c>
      <c r="DD16" s="110">
        <v>124</v>
      </c>
      <c r="DE16" s="110">
        <v>85</v>
      </c>
      <c r="DF16" s="110">
        <v>134</v>
      </c>
      <c r="DG16" s="110">
        <v>320</v>
      </c>
      <c r="DH16" s="110">
        <v>180</v>
      </c>
      <c r="DI16" s="110">
        <v>230</v>
      </c>
      <c r="DJ16" s="110">
        <v>265</v>
      </c>
      <c r="DK16" s="110">
        <v>0</v>
      </c>
      <c r="DL16" s="110">
        <v>210</v>
      </c>
      <c r="DM16" s="110">
        <v>86</v>
      </c>
      <c r="DN16" s="95">
        <f t="shared" si="0"/>
        <v>2648</v>
      </c>
      <c r="DO16" s="96">
        <f t="shared" si="1"/>
        <v>6319</v>
      </c>
      <c r="DP16" s="37"/>
      <c r="DQ16" s="37"/>
      <c r="DR16" s="37"/>
      <c r="DS16" s="37"/>
      <c r="DT16" s="37"/>
      <c r="DU16" s="37"/>
      <c r="DV16" s="37"/>
      <c r="DW16" s="37"/>
      <c r="DX16" s="37"/>
    </row>
    <row r="17" spans="1:128" s="42" customFormat="1" ht="24.75" customHeight="1">
      <c r="A17" s="219" t="s">
        <v>30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1"/>
      <c r="M17" s="41"/>
      <c r="N17" s="212" t="s">
        <v>18</v>
      </c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3"/>
      <c r="BQ17" s="197" t="s">
        <v>34</v>
      </c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9"/>
      <c r="CG17" s="194">
        <v>112100</v>
      </c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6"/>
      <c r="CX17" s="48">
        <v>20505</v>
      </c>
      <c r="CY17" s="46">
        <v>2380</v>
      </c>
      <c r="CZ17" s="46">
        <v>8550</v>
      </c>
      <c r="DA17" s="46">
        <v>1280</v>
      </c>
      <c r="DB17" s="46">
        <v>5660</v>
      </c>
      <c r="DC17" s="72">
        <v>7710</v>
      </c>
      <c r="DD17" s="46">
        <v>820</v>
      </c>
      <c r="DE17" s="46">
        <v>1900</v>
      </c>
      <c r="DF17" s="46">
        <v>5520</v>
      </c>
      <c r="DG17" s="46">
        <v>2470</v>
      </c>
      <c r="DH17" s="46">
        <v>2520</v>
      </c>
      <c r="DI17" s="46">
        <v>1030</v>
      </c>
      <c r="DJ17" s="46">
        <v>2930</v>
      </c>
      <c r="DK17" s="46">
        <v>1440</v>
      </c>
      <c r="DL17" s="46">
        <v>5000</v>
      </c>
      <c r="DM17" s="46">
        <v>2090</v>
      </c>
      <c r="DN17" s="55">
        <f>CY17+CZ17+DA17+DB17+DC17+DD17+DE17+DF17+DG17+DH17+DI17+DJ17+DK17+DL17+DM17</f>
        <v>51300</v>
      </c>
      <c r="DO17" s="56">
        <f aca="true" t="shared" si="2" ref="DO17:DO24">DN17+CG17+CX17</f>
        <v>183905</v>
      </c>
      <c r="DP17" s="57"/>
      <c r="DQ17" s="57"/>
      <c r="DR17" s="57"/>
      <c r="DS17" s="57"/>
      <c r="DT17" s="57"/>
      <c r="DU17" s="57"/>
      <c r="DV17" s="57"/>
      <c r="DW17" s="57"/>
      <c r="DX17" s="57"/>
    </row>
    <row r="18" spans="1:128" s="42" customFormat="1" ht="13.5" customHeight="1">
      <c r="A18" s="219" t="s">
        <v>78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1"/>
      <c r="M18" s="41"/>
      <c r="N18" s="217" t="s">
        <v>19</v>
      </c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  <c r="BQ18" s="197" t="s">
        <v>34</v>
      </c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9"/>
      <c r="CG18" s="194">
        <v>80300</v>
      </c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6"/>
      <c r="CX18" s="48">
        <f>(17000-823)*1.02</f>
        <v>16500.54</v>
      </c>
      <c r="CY18" s="46">
        <v>2213</v>
      </c>
      <c r="CZ18" s="73">
        <v>7956</v>
      </c>
      <c r="DA18" s="73">
        <v>1193</v>
      </c>
      <c r="DB18" s="74">
        <v>5263</v>
      </c>
      <c r="DC18" s="74">
        <v>2040</v>
      </c>
      <c r="DD18" s="73">
        <v>673</v>
      </c>
      <c r="DE18" s="73">
        <v>1550</v>
      </c>
      <c r="DF18" s="72">
        <f>(3600-120)*1.02</f>
        <v>3549.6</v>
      </c>
      <c r="DG18" s="73">
        <v>2009</v>
      </c>
      <c r="DH18" s="73">
        <v>2050</v>
      </c>
      <c r="DI18" s="73">
        <v>836</v>
      </c>
      <c r="DJ18" s="73">
        <v>2386</v>
      </c>
      <c r="DK18" s="46">
        <v>1173</v>
      </c>
      <c r="DL18" s="73">
        <v>4050</v>
      </c>
      <c r="DM18" s="73">
        <v>1693</v>
      </c>
      <c r="DN18" s="55">
        <f>SUM(CY18:DM18)</f>
        <v>38634.6</v>
      </c>
      <c r="DO18" s="56">
        <f t="shared" si="2"/>
        <v>135435.14</v>
      </c>
      <c r="DP18" s="57"/>
      <c r="DQ18" s="57"/>
      <c r="DR18" s="57"/>
      <c r="DS18" s="57"/>
      <c r="DT18" s="57"/>
      <c r="DU18" s="57"/>
      <c r="DV18" s="57"/>
      <c r="DW18" s="57"/>
      <c r="DX18" s="57"/>
    </row>
    <row r="19" spans="1:128" ht="36" customHeight="1">
      <c r="A19" s="229" t="s">
        <v>79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1"/>
      <c r="M19" s="11"/>
      <c r="N19" s="215" t="s">
        <v>35</v>
      </c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6"/>
      <c r="BQ19" s="197" t="s">
        <v>34</v>
      </c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9"/>
      <c r="CG19" s="194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6"/>
      <c r="CX19" s="48">
        <v>823</v>
      </c>
      <c r="CY19" s="45"/>
      <c r="CZ19" s="45"/>
      <c r="DA19" s="45"/>
      <c r="DB19" s="45"/>
      <c r="DC19" s="45"/>
      <c r="DD19" s="45"/>
      <c r="DE19" s="45"/>
      <c r="DF19" s="45">
        <v>120</v>
      </c>
      <c r="DG19" s="45"/>
      <c r="DH19" s="45"/>
      <c r="DI19" s="45"/>
      <c r="DJ19" s="45"/>
      <c r="DK19" s="45"/>
      <c r="DL19" s="56"/>
      <c r="DM19" s="56"/>
      <c r="DN19" s="55">
        <f>CY19+CZ19+DA19+DB19+DC19+DD19+DE19+DF19+DG19+DH19+DI19+DJ19+DK19+DL19+DM19</f>
        <v>120</v>
      </c>
      <c r="DO19" s="56">
        <f t="shared" si="2"/>
        <v>943</v>
      </c>
      <c r="DP19" s="37"/>
      <c r="DQ19" s="37"/>
      <c r="DR19" s="37"/>
      <c r="DS19" s="37"/>
      <c r="DT19" s="37"/>
      <c r="DU19" s="37"/>
      <c r="DV19" s="37"/>
      <c r="DW19" s="37"/>
      <c r="DX19" s="37"/>
    </row>
    <row r="20" spans="1:128" ht="39.75" customHeight="1">
      <c r="A20" s="229" t="s">
        <v>113</v>
      </c>
      <c r="B20" s="230"/>
      <c r="C20" s="230"/>
      <c r="D20" s="230"/>
      <c r="E20" s="230"/>
      <c r="F20" s="230"/>
      <c r="G20" s="230"/>
      <c r="H20" s="106"/>
      <c r="I20" s="106"/>
      <c r="J20" s="106"/>
      <c r="K20" s="106"/>
      <c r="L20" s="107"/>
      <c r="M20" s="265" t="s">
        <v>114</v>
      </c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5"/>
      <c r="BQ20" s="194" t="s">
        <v>112</v>
      </c>
      <c r="BR20" s="195"/>
      <c r="BS20" s="195"/>
      <c r="BT20" s="195"/>
      <c r="BU20" s="195"/>
      <c r="BV20" s="195"/>
      <c r="BW20" s="195"/>
      <c r="BX20" s="195"/>
      <c r="BY20" s="195"/>
      <c r="BZ20" s="102"/>
      <c r="CA20" s="102"/>
      <c r="CB20" s="102"/>
      <c r="CC20" s="102"/>
      <c r="CD20" s="102"/>
      <c r="CE20" s="102"/>
      <c r="CF20" s="103"/>
      <c r="CG20" s="194"/>
      <c r="CH20" s="195"/>
      <c r="CI20" s="195"/>
      <c r="CJ20" s="195"/>
      <c r="CK20" s="195"/>
      <c r="CL20" s="195"/>
      <c r="CM20" s="195"/>
      <c r="CN20" s="100"/>
      <c r="CO20" s="100"/>
      <c r="CP20" s="100"/>
      <c r="CQ20" s="100"/>
      <c r="CR20" s="100"/>
      <c r="CS20" s="100"/>
      <c r="CT20" s="100"/>
      <c r="CU20" s="100"/>
      <c r="CV20" s="100"/>
      <c r="CW20" s="101"/>
      <c r="CX20" s="48"/>
      <c r="CY20" s="45">
        <v>24</v>
      </c>
      <c r="CZ20" s="45">
        <v>2</v>
      </c>
      <c r="DA20" s="45">
        <v>10</v>
      </c>
      <c r="DB20" s="45">
        <v>9</v>
      </c>
      <c r="DC20" s="45">
        <v>8</v>
      </c>
      <c r="DD20" s="45">
        <v>17</v>
      </c>
      <c r="DE20" s="45">
        <v>3</v>
      </c>
      <c r="DF20" s="45">
        <v>18</v>
      </c>
      <c r="DG20" s="45">
        <v>12</v>
      </c>
      <c r="DH20" s="45">
        <v>3</v>
      </c>
      <c r="DI20" s="45">
        <v>13</v>
      </c>
      <c r="DJ20" s="45">
        <v>22</v>
      </c>
      <c r="DK20" s="45">
        <v>10</v>
      </c>
      <c r="DL20" s="45">
        <v>6</v>
      </c>
      <c r="DM20" s="45">
        <v>10</v>
      </c>
      <c r="DN20" s="55">
        <f>SUM(CY20:DM20)</f>
        <v>167</v>
      </c>
      <c r="DO20" s="56">
        <f t="shared" si="2"/>
        <v>167</v>
      </c>
      <c r="DP20" s="37"/>
      <c r="DQ20" s="37"/>
      <c r="DR20" s="37"/>
      <c r="DS20" s="37"/>
      <c r="DT20" s="37"/>
      <c r="DU20" s="37"/>
      <c r="DV20" s="37"/>
      <c r="DW20" s="37"/>
      <c r="DX20" s="37"/>
    </row>
    <row r="21" spans="1:128" s="42" customFormat="1" ht="24" customHeight="1">
      <c r="A21" s="219" t="s">
        <v>13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1"/>
      <c r="M21" s="41"/>
      <c r="N21" s="212" t="s">
        <v>20</v>
      </c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3"/>
      <c r="BQ21" s="197" t="s">
        <v>34</v>
      </c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9"/>
      <c r="CG21" s="194">
        <v>42700</v>
      </c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6"/>
      <c r="CX21" s="48">
        <v>9400</v>
      </c>
      <c r="CY21" s="46">
        <v>5070</v>
      </c>
      <c r="CZ21" s="46">
        <v>18237</v>
      </c>
      <c r="DA21" s="46">
        <v>2729</v>
      </c>
      <c r="DB21" s="46">
        <v>12080</v>
      </c>
      <c r="DC21" s="46">
        <v>2250</v>
      </c>
      <c r="DD21" s="46">
        <v>1300</v>
      </c>
      <c r="DE21" s="46">
        <v>820</v>
      </c>
      <c r="DF21" s="46">
        <v>2900</v>
      </c>
      <c r="DG21" s="46">
        <v>1770</v>
      </c>
      <c r="DH21" s="46">
        <v>2960</v>
      </c>
      <c r="DI21" s="46">
        <v>560</v>
      </c>
      <c r="DJ21" s="46">
        <v>2010</v>
      </c>
      <c r="DK21" s="46">
        <v>1030</v>
      </c>
      <c r="DL21" s="46">
        <v>1000</v>
      </c>
      <c r="DM21" s="46">
        <v>990</v>
      </c>
      <c r="DN21" s="55">
        <f>CY21+CZ21+DA21+DB21+DC21+DD21+DE21+DF21+DG21+DH21+DI21+DJ21+DK21+DL21+DM21</f>
        <v>55706</v>
      </c>
      <c r="DO21" s="56">
        <f t="shared" si="2"/>
        <v>107806</v>
      </c>
      <c r="DP21" s="57"/>
      <c r="DQ21" s="57"/>
      <c r="DR21" s="57"/>
      <c r="DS21" s="57"/>
      <c r="DT21" s="57"/>
      <c r="DU21" s="57"/>
      <c r="DV21" s="57"/>
      <c r="DW21" s="57"/>
      <c r="DX21" s="57"/>
    </row>
    <row r="22" spans="1:128" s="42" customFormat="1" ht="13.5" customHeight="1">
      <c r="A22" s="219" t="s">
        <v>115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1"/>
      <c r="M22" s="41"/>
      <c r="N22" s="217" t="s">
        <v>19</v>
      </c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8"/>
      <c r="BQ22" s="197" t="s">
        <v>34</v>
      </c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9"/>
      <c r="CG22" s="194">
        <v>26600</v>
      </c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6"/>
      <c r="CX22" s="48">
        <v>7273</v>
      </c>
      <c r="CY22" s="73">
        <v>4100</v>
      </c>
      <c r="CZ22" s="73">
        <v>14740</v>
      </c>
      <c r="DA22" s="73">
        <v>2230</v>
      </c>
      <c r="DB22" s="73">
        <v>9760</v>
      </c>
      <c r="DC22" s="74">
        <f>(910-130)*1.02</f>
        <v>795.6</v>
      </c>
      <c r="DD22" s="73">
        <v>1285</v>
      </c>
      <c r="DE22" s="73">
        <v>816</v>
      </c>
      <c r="DF22" s="73">
        <v>2876</v>
      </c>
      <c r="DG22" s="73">
        <v>1754</v>
      </c>
      <c r="DH22" s="73">
        <v>2927</v>
      </c>
      <c r="DI22" s="73">
        <v>550</v>
      </c>
      <c r="DJ22" s="73">
        <v>1990</v>
      </c>
      <c r="DK22" s="73">
        <v>1020</v>
      </c>
      <c r="DL22" s="73">
        <v>990</v>
      </c>
      <c r="DM22" s="46">
        <v>980</v>
      </c>
      <c r="DN22" s="108">
        <f>CY22+CZ22+DA22+DB22+DC22+DD22+DE22+DF22+DG22+DH22+DI22+DJ22+DK22+DL22+DM22</f>
        <v>46813.6</v>
      </c>
      <c r="DO22" s="109">
        <f t="shared" si="2"/>
        <v>80686.6</v>
      </c>
      <c r="DP22" s="57"/>
      <c r="DQ22" s="57"/>
      <c r="DR22" s="57"/>
      <c r="DS22" s="57"/>
      <c r="DT22" s="57"/>
      <c r="DU22" s="57"/>
      <c r="DV22" s="57"/>
      <c r="DW22" s="57"/>
      <c r="DX22" s="57"/>
    </row>
    <row r="23" spans="1:128" ht="39" customHeight="1">
      <c r="A23" s="229" t="s">
        <v>116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1"/>
      <c r="M23" s="11"/>
      <c r="N23" s="215" t="s">
        <v>51</v>
      </c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6"/>
      <c r="BQ23" s="197" t="s">
        <v>34</v>
      </c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9"/>
      <c r="CG23" s="194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6"/>
      <c r="CX23" s="48">
        <v>0</v>
      </c>
      <c r="CY23" s="48"/>
      <c r="CZ23" s="48"/>
      <c r="DA23" s="48"/>
      <c r="DB23" s="48"/>
      <c r="DC23" s="45">
        <v>130</v>
      </c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55">
        <f>CY23+CZ23+DA23+DB23+DC23+DD23+DE23+DF23+DG23+DH23+DI23+DJ23+DK23+DL23+DM23</f>
        <v>130</v>
      </c>
      <c r="DO23" s="56">
        <f t="shared" si="2"/>
        <v>130</v>
      </c>
      <c r="DP23" s="37"/>
      <c r="DQ23" s="37"/>
      <c r="DR23" s="37"/>
      <c r="DS23" s="37"/>
      <c r="DT23" s="37"/>
      <c r="DU23" s="37"/>
      <c r="DV23" s="37"/>
      <c r="DW23" s="37"/>
      <c r="DX23" s="37"/>
    </row>
    <row r="24" spans="1:128" ht="39" customHeight="1">
      <c r="A24" s="229" t="s">
        <v>117</v>
      </c>
      <c r="B24" s="230"/>
      <c r="C24" s="230"/>
      <c r="D24" s="230"/>
      <c r="E24" s="230"/>
      <c r="F24" s="230"/>
      <c r="G24" s="230"/>
      <c r="H24" s="106"/>
      <c r="I24" s="106"/>
      <c r="J24" s="106"/>
      <c r="K24" s="106"/>
      <c r="L24" s="107"/>
      <c r="M24" s="265" t="s">
        <v>114</v>
      </c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5"/>
      <c r="BQ24" s="194" t="s">
        <v>112</v>
      </c>
      <c r="BR24" s="195"/>
      <c r="BS24" s="195"/>
      <c r="BT24" s="195"/>
      <c r="BU24" s="195"/>
      <c r="BV24" s="195"/>
      <c r="BW24" s="195"/>
      <c r="BX24" s="195"/>
      <c r="BY24" s="195"/>
      <c r="BZ24" s="102"/>
      <c r="CA24" s="102"/>
      <c r="CB24" s="102"/>
      <c r="CC24" s="102"/>
      <c r="CD24" s="102"/>
      <c r="CE24" s="102"/>
      <c r="CF24" s="103"/>
      <c r="CG24" s="194"/>
      <c r="CH24" s="195"/>
      <c r="CI24" s="195"/>
      <c r="CJ24" s="195"/>
      <c r="CK24" s="195"/>
      <c r="CL24" s="195"/>
      <c r="CM24" s="195"/>
      <c r="CN24" s="100"/>
      <c r="CO24" s="100"/>
      <c r="CP24" s="100"/>
      <c r="CQ24" s="100"/>
      <c r="CR24" s="100"/>
      <c r="CS24" s="100"/>
      <c r="CT24" s="100"/>
      <c r="CU24" s="100"/>
      <c r="CV24" s="100"/>
      <c r="CW24" s="101"/>
      <c r="CX24" s="48"/>
      <c r="CY24" s="45">
        <v>25</v>
      </c>
      <c r="CZ24" s="45">
        <v>2</v>
      </c>
      <c r="DA24" s="45">
        <v>10</v>
      </c>
      <c r="DB24" s="45">
        <v>10</v>
      </c>
      <c r="DC24" s="45">
        <v>11</v>
      </c>
      <c r="DD24" s="45">
        <v>17</v>
      </c>
      <c r="DE24" s="45">
        <v>3</v>
      </c>
      <c r="DF24" s="45">
        <v>21</v>
      </c>
      <c r="DG24" s="45">
        <v>12</v>
      </c>
      <c r="DH24" s="45">
        <v>4</v>
      </c>
      <c r="DI24" s="45">
        <v>14</v>
      </c>
      <c r="DJ24" s="45">
        <v>23</v>
      </c>
      <c r="DK24" s="45">
        <v>12</v>
      </c>
      <c r="DL24" s="56">
        <v>7</v>
      </c>
      <c r="DM24" s="45">
        <v>18</v>
      </c>
      <c r="DN24" s="55">
        <f>CY24+CZ24+DA24+DB24+DC24+DD24+DE24+DF24+DG24+DH24+DI24+DJ24+DK24+DL24+DM24</f>
        <v>189</v>
      </c>
      <c r="DO24" s="56">
        <f t="shared" si="2"/>
        <v>189</v>
      </c>
      <c r="DP24" s="37"/>
      <c r="DQ24" s="37"/>
      <c r="DR24" s="37"/>
      <c r="DS24" s="37"/>
      <c r="DT24" s="37"/>
      <c r="DU24" s="37"/>
      <c r="DV24" s="37"/>
      <c r="DW24" s="37"/>
      <c r="DX24" s="37"/>
    </row>
    <row r="25" spans="1:128" ht="13.5" customHeight="1">
      <c r="A25" s="114"/>
      <c r="B25" s="264" t="s">
        <v>119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264"/>
      <c r="DN25" s="264"/>
      <c r="DO25" s="264"/>
      <c r="DP25" s="37"/>
      <c r="DQ25" s="37"/>
      <c r="DR25" s="37"/>
      <c r="DS25" s="37"/>
      <c r="DT25" s="37"/>
      <c r="DU25" s="37"/>
      <c r="DV25" s="37"/>
      <c r="DW25" s="37"/>
      <c r="DX25" s="37"/>
    </row>
    <row r="26" spans="1:128" ht="13.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8"/>
      <c r="DM26" s="117"/>
      <c r="DN26" s="119"/>
      <c r="DO26" s="118"/>
      <c r="DP26" s="37"/>
      <c r="DQ26" s="37"/>
      <c r="DR26" s="37"/>
      <c r="DS26" s="37"/>
      <c r="DT26" s="37"/>
      <c r="DU26" s="37"/>
      <c r="DV26" s="37"/>
      <c r="DW26" s="37"/>
      <c r="DX26" s="37"/>
    </row>
    <row r="27" spans="1:120" ht="13.5">
      <c r="A27" s="79" t="s">
        <v>92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  <c r="O27" s="81"/>
      <c r="P27" s="81"/>
      <c r="Q27" s="81"/>
      <c r="R27" s="82"/>
      <c r="S27" s="82"/>
      <c r="T27" s="82"/>
      <c r="U27" s="82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37"/>
      <c r="DM27" s="37"/>
      <c r="DN27" s="37"/>
      <c r="DO27" s="58"/>
      <c r="DP27" s="37"/>
    </row>
    <row r="28" spans="1:120" ht="6.75" customHeigh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1"/>
      <c r="P28" s="81"/>
      <c r="Q28" s="81"/>
      <c r="R28" s="82"/>
      <c r="S28" s="82"/>
      <c r="T28" s="82"/>
      <c r="U28" s="82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37"/>
      <c r="DM28" s="37"/>
      <c r="DN28" s="37"/>
      <c r="DO28" s="58"/>
      <c r="DP28" s="37"/>
    </row>
    <row r="29" spans="1:120" ht="3.75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1"/>
      <c r="O29" s="81"/>
      <c r="P29" s="81"/>
      <c r="Q29" s="81"/>
      <c r="R29" s="82"/>
      <c r="S29" s="82"/>
      <c r="T29" s="82"/>
      <c r="U29" s="82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37"/>
      <c r="DM29" s="37"/>
      <c r="DN29" s="37"/>
      <c r="DO29" s="58"/>
      <c r="DP29" s="37"/>
    </row>
    <row r="30" spans="1:120" ht="15.75" customHeight="1">
      <c r="A30" s="79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6" t="s">
        <v>100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37"/>
      <c r="DM30" s="37"/>
      <c r="DN30" s="37"/>
      <c r="DO30" s="37"/>
      <c r="DP30" s="37"/>
    </row>
    <row r="31" spans="1:120" ht="12" customHeight="1">
      <c r="A31" s="84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14" t="s">
        <v>23</v>
      </c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82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82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3"/>
      <c r="CY31" s="82"/>
      <c r="CZ31" s="82"/>
      <c r="DA31" s="82"/>
      <c r="DB31" s="82"/>
      <c r="DC31" s="82" t="s">
        <v>21</v>
      </c>
      <c r="DD31" s="82"/>
      <c r="DE31" s="82"/>
      <c r="DF31" s="82" t="s">
        <v>22</v>
      </c>
      <c r="DG31" s="82"/>
      <c r="DH31" s="82"/>
      <c r="DI31" s="82"/>
      <c r="DJ31" s="82"/>
      <c r="DK31" s="82"/>
      <c r="DL31" s="37"/>
      <c r="DM31" s="37"/>
      <c r="DN31" s="37"/>
      <c r="DO31" s="37"/>
      <c r="DP31" s="37"/>
    </row>
    <row r="32" spans="1:120" ht="13.5">
      <c r="A32" s="87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90" t="s">
        <v>101</v>
      </c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82"/>
      <c r="BH32" s="82" t="s">
        <v>46</v>
      </c>
      <c r="BI32" s="82"/>
      <c r="BJ32" s="90"/>
      <c r="BK32" s="90"/>
      <c r="BL32" s="90"/>
      <c r="BM32" s="82" t="s">
        <v>47</v>
      </c>
      <c r="BN32" s="82"/>
      <c r="BO32" s="82"/>
      <c r="BP32" s="90"/>
      <c r="BQ32" s="90"/>
      <c r="BR32" s="90"/>
      <c r="BS32" s="90" t="s">
        <v>96</v>
      </c>
      <c r="BT32" s="90"/>
      <c r="BU32" s="90"/>
      <c r="BV32" s="90"/>
      <c r="BW32" s="90"/>
      <c r="BX32" s="90"/>
      <c r="BY32" s="90"/>
      <c r="BZ32" s="91"/>
      <c r="CA32" s="91"/>
      <c r="CB32" s="91"/>
      <c r="CC32" s="90"/>
      <c r="CD32" s="90"/>
      <c r="CE32" s="90"/>
      <c r="CF32" s="82" t="s">
        <v>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 t="s">
        <v>97</v>
      </c>
      <c r="DC32" s="92" t="s">
        <v>99</v>
      </c>
      <c r="DD32" s="82"/>
      <c r="DE32" s="82"/>
      <c r="DF32" s="82" t="s">
        <v>98</v>
      </c>
      <c r="DG32" s="82"/>
      <c r="DH32" s="82"/>
      <c r="DI32" s="82"/>
      <c r="DJ32" s="82"/>
      <c r="DK32" s="82"/>
      <c r="DL32" s="37"/>
      <c r="DM32" s="37"/>
      <c r="DN32" s="37"/>
      <c r="DO32" s="37"/>
      <c r="DP32" s="37"/>
    </row>
    <row r="33" spans="1:120" ht="17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82"/>
      <c r="BH33" s="200" t="s">
        <v>95</v>
      </c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82"/>
      <c r="DA33" s="82"/>
      <c r="DB33" s="82"/>
      <c r="DC33" s="82"/>
      <c r="DD33" s="82"/>
      <c r="DE33" s="82"/>
      <c r="DF33" s="82" t="s">
        <v>25</v>
      </c>
      <c r="DG33" s="82"/>
      <c r="DH33" s="82"/>
      <c r="DI33" s="82"/>
      <c r="DJ33" s="82"/>
      <c r="DK33" s="82"/>
      <c r="DL33" s="37"/>
      <c r="DM33" s="37"/>
      <c r="DN33" s="37"/>
      <c r="DO33" s="37"/>
      <c r="DP33" s="37"/>
    </row>
    <row r="34" spans="1:120" ht="13.5">
      <c r="A34" s="89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</row>
    <row r="35" spans="14:120" ht="12.75"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</row>
    <row r="36" spans="14:120" ht="12.75"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</row>
    <row r="37" spans="14:120" ht="12.75"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</row>
    <row r="38" spans="14:120" ht="12.75"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</row>
    <row r="39" spans="14:120" ht="12.75"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</row>
    <row r="40" spans="14:120" ht="12.75"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</row>
    <row r="41" spans="14:120" ht="12.75"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</row>
    <row r="42" spans="14:120" ht="12.75"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</row>
    <row r="43" spans="14:120" ht="12.75"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spans="14:120" ht="12.75"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</row>
    <row r="45" ht="12.75">
      <c r="DP45" s="37"/>
    </row>
  </sheetData>
  <sheetProtection/>
  <mergeCells count="90">
    <mergeCell ref="B25:DO25"/>
    <mergeCell ref="CG20:CM20"/>
    <mergeCell ref="A24:G24"/>
    <mergeCell ref="M24:BA24"/>
    <mergeCell ref="BQ24:BY24"/>
    <mergeCell ref="CG24:CM24"/>
    <mergeCell ref="A20:G20"/>
    <mergeCell ref="M20:BA20"/>
    <mergeCell ref="BQ20:BY20"/>
    <mergeCell ref="CG22:CW22"/>
    <mergeCell ref="A7:G7"/>
    <mergeCell ref="A8:G8"/>
    <mergeCell ref="A12:L12"/>
    <mergeCell ref="N15:BP15"/>
    <mergeCell ref="N11:BP11"/>
    <mergeCell ref="A6:L6"/>
    <mergeCell ref="A9:L9"/>
    <mergeCell ref="N13:BP13"/>
    <mergeCell ref="A14:L14"/>
    <mergeCell ref="A15:L15"/>
    <mergeCell ref="BQ4:CF4"/>
    <mergeCell ref="CG9:CW9"/>
    <mergeCell ref="BQ6:CF6"/>
    <mergeCell ref="CG5:CW5"/>
    <mergeCell ref="A4:L4"/>
    <mergeCell ref="M4:BP4"/>
    <mergeCell ref="A5:L5"/>
    <mergeCell ref="M5:BP5"/>
    <mergeCell ref="BQ9:CF9"/>
    <mergeCell ref="N9:BP9"/>
    <mergeCell ref="A11:L11"/>
    <mergeCell ref="A3:DN3"/>
    <mergeCell ref="CG6:CW6"/>
    <mergeCell ref="CG10:CW10"/>
    <mergeCell ref="BQ5:CF5"/>
    <mergeCell ref="CG4:CU4"/>
    <mergeCell ref="A10:L10"/>
    <mergeCell ref="N10:BP10"/>
    <mergeCell ref="CG7:CM7"/>
    <mergeCell ref="CG8:CM8"/>
    <mergeCell ref="AF33:BF33"/>
    <mergeCell ref="A16:L16"/>
    <mergeCell ref="A22:L22"/>
    <mergeCell ref="N22:BP22"/>
    <mergeCell ref="N19:BP19"/>
    <mergeCell ref="N6:BP6"/>
    <mergeCell ref="A19:L19"/>
    <mergeCell ref="A17:L17"/>
    <mergeCell ref="A23:L23"/>
    <mergeCell ref="N12:BP12"/>
    <mergeCell ref="BQ16:CF16"/>
    <mergeCell ref="AF31:BF31"/>
    <mergeCell ref="N14:BP14"/>
    <mergeCell ref="A21:L21"/>
    <mergeCell ref="A18:L18"/>
    <mergeCell ref="A13:L13"/>
    <mergeCell ref="BQ22:CF22"/>
    <mergeCell ref="BQ23:CF23"/>
    <mergeCell ref="BQ15:CF15"/>
    <mergeCell ref="BQ21:CF21"/>
    <mergeCell ref="BQ12:CF12"/>
    <mergeCell ref="BQ11:CF11"/>
    <mergeCell ref="CG15:CW15"/>
    <mergeCell ref="CG16:CW16"/>
    <mergeCell ref="BH31:CI31"/>
    <mergeCell ref="N23:BP23"/>
    <mergeCell ref="BQ18:CF18"/>
    <mergeCell ref="BQ19:CF19"/>
    <mergeCell ref="CG23:CW23"/>
    <mergeCell ref="N16:BP16"/>
    <mergeCell ref="M7:BA7"/>
    <mergeCell ref="M8:BA8"/>
    <mergeCell ref="BQ7:BY7"/>
    <mergeCell ref="BQ8:BY8"/>
    <mergeCell ref="BQ10:CF10"/>
    <mergeCell ref="CG18:CW18"/>
    <mergeCell ref="CG11:CW11"/>
    <mergeCell ref="CG14:CW14"/>
    <mergeCell ref="CG12:CW12"/>
    <mergeCell ref="N17:BP17"/>
    <mergeCell ref="CG21:CW21"/>
    <mergeCell ref="CG17:CW17"/>
    <mergeCell ref="BQ13:CF13"/>
    <mergeCell ref="CG13:CW13"/>
    <mergeCell ref="BQ14:CF14"/>
    <mergeCell ref="BH33:CY33"/>
    <mergeCell ref="CG19:CW19"/>
    <mergeCell ref="N18:BP18"/>
    <mergeCell ref="N21:BP21"/>
    <mergeCell ref="BQ17:CF17"/>
  </mergeCells>
  <hyperlinks>
    <hyperlink ref="DC32" r:id="rId1" display="nagilina522@mail.ru"/>
  </hyperlinks>
  <printOptions/>
  <pageMargins left="0.31496062992125984" right="0.1968503937007874" top="0.1968503937007874" bottom="0.1968503937007874" header="0.1968503937007874" footer="0.1968503937007874"/>
  <pageSetup horizontalDpi="600" verticalDpi="600" orientation="landscape" paperSize="9" scale="7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N12:DN16" formulaRange="1"/>
    <ignoredError sqref="DN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H17" sqref="H17"/>
    </sheetView>
  </sheetViews>
  <sheetFormatPr defaultColWidth="9.00390625" defaultRowHeight="12.75"/>
  <cols>
    <col min="2" max="2" width="21.125" style="0" customWidth="1"/>
  </cols>
  <sheetData>
    <row r="1" spans="2:7" ht="12.75">
      <c r="B1" s="66" t="s">
        <v>81</v>
      </c>
      <c r="C1" s="66" t="s">
        <v>82</v>
      </c>
      <c r="D1" s="66" t="s">
        <v>83</v>
      </c>
      <c r="E1" s="66" t="s">
        <v>84</v>
      </c>
      <c r="F1" s="66" t="s">
        <v>85</v>
      </c>
      <c r="G1" s="66" t="s">
        <v>86</v>
      </c>
    </row>
    <row r="2" spans="2:7" ht="12.75">
      <c r="B2" s="66"/>
      <c r="C2" s="66"/>
      <c r="D2" s="66"/>
      <c r="E2" s="66"/>
      <c r="F2" s="66"/>
      <c r="G2" s="66"/>
    </row>
    <row r="3" spans="2:7" ht="12.75">
      <c r="B3" s="67" t="s">
        <v>87</v>
      </c>
      <c r="C3" s="66"/>
      <c r="D3" s="66"/>
      <c r="E3" s="66"/>
      <c r="F3" s="66"/>
      <c r="G3" s="66"/>
    </row>
    <row r="4" spans="2:7" ht="12.75">
      <c r="B4" s="67"/>
      <c r="C4" s="66"/>
      <c r="D4" s="66"/>
      <c r="E4" s="66"/>
      <c r="F4" s="66"/>
      <c r="G4" s="66"/>
    </row>
    <row r="5" spans="2:7" ht="12.75">
      <c r="B5" s="66" t="s">
        <v>88</v>
      </c>
      <c r="C5" s="66">
        <v>8.173</v>
      </c>
      <c r="D5" s="66">
        <v>0.2</v>
      </c>
      <c r="E5" s="66">
        <v>3.3</v>
      </c>
      <c r="F5" s="66">
        <v>7.84</v>
      </c>
      <c r="G5" s="66">
        <f>SUM(C5:F5)</f>
        <v>19.512999999999998</v>
      </c>
    </row>
    <row r="6" spans="2:7" ht="12.75">
      <c r="B6" s="66" t="s">
        <v>89</v>
      </c>
      <c r="C6" s="66">
        <v>6.96</v>
      </c>
      <c r="D6" s="66">
        <v>0.2</v>
      </c>
      <c r="E6" s="66">
        <v>1.3</v>
      </c>
      <c r="F6" s="66">
        <v>4.8</v>
      </c>
      <c r="G6" s="66">
        <f>SUM(C6:F6)</f>
        <v>13.260000000000002</v>
      </c>
    </row>
    <row r="7" spans="2:7" ht="12.75">
      <c r="B7" s="66" t="s">
        <v>90</v>
      </c>
      <c r="C7" s="68">
        <f>C6/C5*100</f>
        <v>85.158448550104</v>
      </c>
      <c r="D7" s="68">
        <f>D6/D5*100</f>
        <v>100</v>
      </c>
      <c r="E7" s="68">
        <f>E6/E5*100</f>
        <v>39.3939393939394</v>
      </c>
      <c r="F7" s="68">
        <f>F6/F5*100</f>
        <v>61.224489795918366</v>
      </c>
      <c r="G7" s="68">
        <f>G6/G5*100</f>
        <v>67.95469686875418</v>
      </c>
    </row>
    <row r="8" spans="2:7" ht="12.75">
      <c r="B8" s="66"/>
      <c r="C8" s="66"/>
      <c r="D8" s="66"/>
      <c r="E8" s="66"/>
      <c r="F8" s="66"/>
      <c r="G8" s="66"/>
    </row>
    <row r="9" spans="2:7" ht="12.75">
      <c r="B9" s="67" t="s">
        <v>91</v>
      </c>
      <c r="C9" s="66"/>
      <c r="D9" s="66"/>
      <c r="E9" s="66"/>
      <c r="F9" s="66"/>
      <c r="G9" s="66"/>
    </row>
    <row r="10" spans="2:7" ht="12.75">
      <c r="B10" s="67"/>
      <c r="C10" s="66"/>
      <c r="D10" s="66"/>
      <c r="E10" s="66"/>
      <c r="F10" s="66"/>
      <c r="G10" s="66"/>
    </row>
    <row r="11" spans="2:7" ht="12.75">
      <c r="B11" s="66" t="s">
        <v>88</v>
      </c>
      <c r="C11" s="66">
        <v>9.464</v>
      </c>
      <c r="D11" s="66"/>
      <c r="E11" s="66">
        <v>6.84</v>
      </c>
      <c r="F11" s="66">
        <v>5.602</v>
      </c>
      <c r="G11" s="66">
        <f>SUM(C11:F11)</f>
        <v>21.906000000000002</v>
      </c>
    </row>
    <row r="12" spans="2:7" ht="12.75">
      <c r="B12" s="66" t="s">
        <v>89</v>
      </c>
      <c r="C12" s="66">
        <v>6.8</v>
      </c>
      <c r="D12" s="66"/>
      <c r="E12" s="66">
        <v>2.8</v>
      </c>
      <c r="F12" s="66">
        <v>1.9</v>
      </c>
      <c r="G12" s="66">
        <f>SUM(C12:F12)</f>
        <v>11.5</v>
      </c>
    </row>
    <row r="13" spans="2:7" ht="12.75">
      <c r="B13" s="66" t="s">
        <v>90</v>
      </c>
      <c r="C13" s="69">
        <f>C12/C11*100</f>
        <v>71.85122569737953</v>
      </c>
      <c r="D13" s="69"/>
      <c r="E13" s="68">
        <f>E12/E11*100</f>
        <v>40.93567251461988</v>
      </c>
      <c r="F13" s="68">
        <f>F12/F11*100</f>
        <v>33.91645840771153</v>
      </c>
      <c r="G13" s="68">
        <f>G12/G11*100</f>
        <v>52.49703277640828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2018-05-15T10:12:47Z</cp:lastPrinted>
  <dcterms:created xsi:type="dcterms:W3CDTF">2007-02-15T07:52:41Z</dcterms:created>
  <dcterms:modified xsi:type="dcterms:W3CDTF">2018-05-16T13:24:28Z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